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C127" i="1" l="1"/>
  <c r="H193" i="1"/>
  <c r="H184" i="1"/>
  <c r="H183" i="1"/>
  <c r="H182" i="1"/>
  <c r="G185" i="1"/>
  <c r="H185" i="1" s="1"/>
  <c r="G186" i="1"/>
  <c r="H186" i="1" s="1"/>
  <c r="B187" i="1"/>
  <c r="G195" i="1"/>
  <c r="H195" i="1"/>
  <c r="G196" i="1"/>
  <c r="H196" i="1"/>
  <c r="G197" i="1"/>
  <c r="H197" i="1"/>
  <c r="B198" i="1"/>
  <c r="H204" i="1"/>
  <c r="H205" i="1"/>
  <c r="H206" i="1"/>
  <c r="H207" i="1"/>
  <c r="H208" i="1"/>
  <c r="B34" i="3"/>
  <c r="C14" i="3" s="1"/>
  <c r="C34" i="3"/>
  <c r="C16" i="3" s="1"/>
  <c r="D34" i="3"/>
  <c r="C19" i="3" s="1"/>
  <c r="G34" i="3"/>
  <c r="C21" i="3"/>
  <c r="H34" i="3"/>
  <c r="C20" i="3" s="1"/>
  <c r="I34" i="3"/>
  <c r="C22" i="3" s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198" i="1" l="1"/>
  <c r="H199" i="1" s="1"/>
  <c r="H200" i="1" s="1"/>
  <c r="H209" i="1"/>
  <c r="H210" i="1"/>
  <c r="H211" i="1"/>
  <c r="H187" i="1"/>
  <c r="H188" i="1" s="1"/>
  <c r="H214" i="1" l="1"/>
  <c r="A5" i="2" s="1"/>
  <c r="C3" i="2" s="1"/>
  <c r="H189" i="1"/>
  <c r="D3" i="2"/>
  <c r="D4" i="2" s="1"/>
  <c r="I13" i="2" s="1"/>
  <c r="H3" i="2"/>
  <c r="G3" i="2"/>
  <c r="I3" i="2"/>
  <c r="J3" i="2" s="1"/>
  <c r="B3" i="2"/>
  <c r="B4" i="2" s="1"/>
  <c r="G18" i="2" s="1"/>
  <c r="F3" i="2"/>
  <c r="E3" i="2"/>
  <c r="J4" i="2" l="1"/>
  <c r="I17" i="2"/>
  <c r="F4" i="2"/>
  <c r="L17" i="2" s="1"/>
  <c r="H4" i="2"/>
  <c r="O20" i="2" s="1"/>
  <c r="G19" i="2"/>
  <c r="C4" i="2"/>
  <c r="G15" i="2" s="1"/>
  <c r="E4" i="2"/>
  <c r="L12" i="2" s="1"/>
  <c r="G20" i="2"/>
  <c r="I18" i="2"/>
  <c r="L3" i="2"/>
  <c r="K3" i="2" s="1"/>
  <c r="I16" i="2"/>
  <c r="I19" i="2"/>
  <c r="I15" i="2"/>
  <c r="I14" i="2"/>
  <c r="I20" i="2"/>
  <c r="G4" i="2"/>
  <c r="N13" i="2" s="1"/>
  <c r="I4" i="2"/>
  <c r="G14" i="2"/>
  <c r="J19" i="2"/>
  <c r="H15" i="2"/>
  <c r="H18" i="2" l="1"/>
  <c r="P22" i="2"/>
  <c r="H16" i="2"/>
  <c r="H12" i="2"/>
  <c r="D24" i="2"/>
  <c r="L19" i="2"/>
  <c r="H14" i="2"/>
  <c r="G17" i="2"/>
  <c r="L18" i="2"/>
  <c r="F24" i="2"/>
  <c r="H19" i="2"/>
  <c r="G13" i="2"/>
  <c r="G12" i="2"/>
  <c r="M22" i="2"/>
  <c r="J15" i="2"/>
  <c r="H20" i="2"/>
  <c r="H17" i="2"/>
  <c r="H13" i="2"/>
  <c r="J14" i="2"/>
  <c r="G16" i="2"/>
  <c r="L20" i="2"/>
  <c r="O19" i="2"/>
  <c r="O18" i="2"/>
  <c r="G22" i="2"/>
  <c r="J20" i="2"/>
  <c r="L14" i="2"/>
  <c r="J12" i="2"/>
  <c r="L13" i="2"/>
  <c r="J18" i="2"/>
  <c r="K22" i="2"/>
  <c r="I12" i="2"/>
  <c r="I22" i="2" s="1"/>
  <c r="L15" i="2"/>
  <c r="J16" i="2"/>
  <c r="L16" i="2"/>
  <c r="J17" i="2"/>
  <c r="J13" i="2"/>
  <c r="N19" i="2"/>
  <c r="N15" i="2"/>
  <c r="N20" i="2"/>
  <c r="N14" i="2"/>
  <c r="Q20" i="2"/>
  <c r="O13" i="2"/>
  <c r="O17" i="2"/>
  <c r="Q13" i="2"/>
  <c r="Q16" i="2"/>
  <c r="O16" i="2"/>
  <c r="O14" i="2"/>
  <c r="Q17" i="2"/>
  <c r="Q14" i="2"/>
  <c r="Q12" i="2"/>
  <c r="Q18" i="2"/>
  <c r="O15" i="2"/>
  <c r="O12" i="2"/>
  <c r="Q15" i="2"/>
  <c r="N12" i="2"/>
  <c r="N16" i="2"/>
  <c r="N18" i="2"/>
  <c r="Q19" i="2"/>
  <c r="N17" i="2"/>
  <c r="L22" i="2"/>
  <c r="H22" i="2"/>
  <c r="J22" i="2" l="1"/>
  <c r="N22" i="2"/>
  <c r="O22" i="2"/>
  <c r="Q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<sst xmlns="http://schemas.openxmlformats.org/spreadsheetml/2006/main" count="490" uniqueCount="393">
  <si>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</si>
  <si>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</si>
  <si>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</si>
  <si>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</si>
  <si>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</si>
  <si>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</si>
  <si>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</si>
  <si>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</si>
  <si>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</si>
  <si>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</si>
  <si>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</si>
  <si>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</si>
  <si>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</si>
  <si>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</si>
  <si>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</si>
  <si>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</si>
  <si>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</si>
  <si>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</si>
  <si>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</si>
  <si>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</si>
  <si>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</si>
  <si>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</si>
  <si>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</si>
  <si>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</si>
  <si>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</si>
  <si>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</si>
  <si>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</si>
  <si>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</si>
  <si>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</si>
  <si>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</si>
  <si>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</si>
  <si>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</si>
  <si>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</si>
  <si>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</si>
  <si>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</si>
  <si>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</si>
  <si>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</si>
  <si>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</si>
  <si>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</si>
  <si>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</si>
  <si>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</si>
  <si>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</si>
  <si>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</si>
  <si>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</si>
  <si>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</si>
  <si>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</si>
  <si>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</si>
  <si>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</si>
  <si>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</si>
  <si>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</si>
  <si>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</si>
  <si>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</si>
  <si>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</si>
  <si>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</si>
  <si>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</si>
  <si>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</si>
  <si>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</si>
  <si>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</si>
  <si>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</si>
  <si>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</si>
  <si>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</si>
  <si>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</si>
  <si>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</si>
  <si>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</si>
  <si>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</si>
  <si>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</si>
  <si>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</si>
  <si>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</si>
  <si>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</si>
  <si>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</si>
  <si>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</si>
  <si>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</si>
  <si>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</si>
  <si>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</si>
  <si>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</si>
  <si>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</si>
  <si>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</si>
  <si>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</si>
  <si>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</si>
  <si>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</si>
  <si>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</si>
  <si>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</si>
  <si>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</si>
  <si>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</si>
  <si>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</si>
  <si>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</si>
  <si>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</si>
  <si>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</si>
  <si>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</si>
  <si>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</si>
  <si>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</si>
  <si>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</si>
  <si>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</si>
  <si>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</si>
  <si>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</si>
  <si>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</si>
  <si>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</si>
  <si>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</si>
  <si>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</si>
  <si>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</si>
  <si>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</si>
  <si>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</si>
  <si>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</si>
  <si>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</si>
  <si>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</si>
  <si>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</si>
  <si>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</si>
  <si>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</si>
  <si>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</si>
  <si>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</si>
  <si>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</si>
  <si>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</si>
  <si>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</si>
  <si>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</si>
  <si>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</si>
  <si>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</si>
  <si>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</si>
  <si>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</si>
  <si>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</si>
  <si>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</si>
  <si>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</si>
  <si>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</si>
  <si>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</si>
  <si>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</si>
  <si>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</si>
  <si>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</si>
  <si>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</si>
  <si>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</si>
  <si>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</si>
  <si>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</si>
  <si>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</si>
  <si>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</si>
  <si>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</si>
  <si>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</si>
  <si>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</si>
  <si>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</si>
  <si>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</si>
  <si>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</si>
  <si>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</si>
  <si>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</si>
  <si>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</si>
  <si>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</si>
  <si>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</si>
  <si>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</si>
  <si>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</si>
  <si>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</si>
  <si>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</si>
  <si>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</si>
  <si>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</si>
  <si>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</si>
  <si>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</si>
  <si>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</si>
  <si>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</si>
  <si>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</si>
  <si>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</si>
  <si>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</si>
  <si>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</si>
  <si>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</si>
  <si>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</si>
  <si>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</si>
  <si>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</si>
  <si>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</si>
  <si>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</si>
  <si>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</si>
  <si>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</si>
  <si>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</si>
  <si>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</si>
  <si>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</si>
  <si>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</si>
  <si>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</si>
  <si>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</si>
  <si>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</si>
  <si>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</si>
  <si>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</si>
  <si>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</si>
  <si>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</si>
  <si>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</si>
  <si>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</si>
  <si>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</si>
  <si>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</si>
  <si>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</si>
  <si>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</si>
  <si>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</si>
  <si>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</si>
  <si>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</si>
  <si>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</si>
  <si>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</si>
  <si>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</si>
  <si>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</si>
  <si>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</si>
  <si>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</si>
  <si>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</si>
  <si>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</si>
  <si>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</si>
  <si>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</si>
  <si>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</si>
  <si>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</si>
  <si>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</si>
  <si>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</si>
  <si>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</si>
  <si>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</si>
  <si>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</si>
  <si>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</si>
  <si>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</si>
  <si>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</si>
  <si>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</si>
  <si>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</si>
  <si>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</si>
  <si>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</si>
  <si>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</si>
  <si>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</si>
  <si>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</si>
  <si>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</si>
  <si>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</si>
  <si>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</si>
  <si>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</si>
  <si>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</si>
  <si>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</si>
  <si>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</si>
  <si>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</si>
  <si>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</si>
  <si>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</si>
  <si>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</si>
  <si>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</si>
  <si>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</si>
  <si>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</si>
  <si>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</si>
  <si>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</si>
  <si>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</si>
  <si>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</si>
  <si>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</si>
  <si>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</si>
  <si>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</si>
  <si>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</si>
  <si>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</si>
  <si>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</si>
  <si>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</si>
  <si>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</si>
  <si>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</si>
  <si>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</si>
  <si>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</si>
  <si>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</si>
  <si>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</si>
  <si>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</si>
  <si>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</si>
  <si>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</si>
  <si>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</si>
  <si>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</si>
  <si>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</si>
  <si>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</si>
  <si>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</si>
  <si>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</si>
  <si>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</si>
  <si>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</si>
  <si>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</si>
  <si>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</si>
  <si>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</si>
  <si>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</si>
  <si>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</si>
  <si>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</si>
  <si>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</si>
  <si>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</si>
  <si>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</si>
  <si>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</si>
  <si>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</si>
  <si>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</si>
  <si>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</si>
  <si>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</si>
  <si>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</si>
  <si>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</si>
  <si>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</si>
  <si>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</si>
  <si>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</si>
  <si>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</si>
  <si>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</si>
  <si>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</si>
  <si>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</si>
  <si>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</si>
  <si>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</si>
  <si>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</si>
  <si>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</si>
  <si>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</si>
  <si>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</si>
  <si>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</si>
  <si>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</si>
  <si>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</si>
  <si>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</si>
  <si>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</si>
  <si>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</si>
  <si>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</si>
  <si>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</si>
  <si>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</si>
  <si>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</si>
  <si>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</si>
  <si>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</si>
  <si>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</si>
  <si>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</si>
  <si>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</si>
  <si>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</si>
  <si>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</si>
  <si>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</si>
  <si>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</si>
  <si>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</si>
  <si>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</si>
  <si>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</si>
  <si>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</si>
  <si>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</si>
  <si>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</si>
  <si>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</si>
  <si>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</si>
  <si>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</si>
  <si>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</si>
  <si>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</si>
  <si>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</si>
  <si>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</si>
  <si>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</si>
  <si>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</si>
  <si>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</si>
  <si>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</si>
  <si>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</si>
  <si>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</si>
  <si>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</si>
  <si>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</si>
  <si>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</si>
  <si>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</si>
  <si>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</si>
  <si>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</si>
  <si>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</si>
  <si>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</si>
  <si>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</si>
  <si>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</si>
  <si>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</si>
  <si>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</si>
  <si>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</si>
  <si>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</si>
  <si>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</si>
  <si>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</si>
  <si>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</si>
  <si>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</si>
  <si>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</si>
  <si>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</si>
  <si>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</si>
  <si>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</si>
  <si>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</si>
  <si>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</si>
  <si>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</si>
  <si>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</si>
  <si>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</si>
  <si>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</si>
  <si>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</si>
  <si>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AGUA, LUZ, DRENAJE, CALLES ADOQUINADAS, TELEFONO, CABLE.</t>
  </si>
  <si>
    <t>vinilica</t>
  </si>
  <si>
    <t>Habitacional y comercial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</si>
  <si>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</si>
  <si>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</si>
  <si>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</si>
  <si>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</si>
  <si>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</si>
  <si>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</si>
  <si>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</si>
  <si>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PUBLICA</t>
  </si>
  <si>
    <t>00MTS</t>
  </si>
  <si>
    <t>de cemento</t>
  </si>
  <si>
    <t>BUENO</t>
  </si>
  <si>
    <t xml:space="preserve">De ladrillo </t>
  </si>
  <si>
    <t xml:space="preserve">boveda de cuña de ladrillo  de lama  sobre vigas de </t>
  </si>
  <si>
    <t>concreto y acero.</t>
  </si>
  <si>
    <t xml:space="preserve">de cemento y bitropiso,  </t>
  </si>
  <si>
    <t>a base de hormigon pulida con pendiente apalillado</t>
  </si>
  <si>
    <t>con ladrillo de sombra</t>
  </si>
  <si>
    <t>bajantes y ramales  de barro y registros de mamposteria</t>
  </si>
  <si>
    <t>blancos  porcenalizados de calidad economicos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</si>
  <si>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</si>
  <si>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</si>
  <si>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</si>
  <si>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</si>
  <si>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</si>
  <si>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>no tiene</t>
  </si>
  <si>
    <t>LOCALIZACIÓN DEL PREDIO Y CROQUIS ESQUEMATICO SIN ESCALA DE LA CONSTRUCCION</t>
  </si>
  <si>
    <t xml:space="preserve">ANTIGUO </t>
  </si>
  <si>
    <t>MEDIO</t>
  </si>
  <si>
    <t>AMB</t>
  </si>
  <si>
    <t>EDIFICIO DEL DIF MUNICIPAL</t>
  </si>
  <si>
    <t>TOTALIDAD DE EL EDIFICIO DEL DIF MUNICIPAL</t>
  </si>
  <si>
    <t>ENTRE LAS CALLES16 DE SEPTIEMBRE  Y JARDIN PRINCIPAL</t>
  </si>
  <si>
    <t>EN 17.41 METROS CON JARDIN PRINCIPAL</t>
  </si>
  <si>
    <t>EN 9.51 MTS. CON CALLE 16 DE SEPTIEMBRE</t>
  </si>
  <si>
    <t>EN  9.95  MTS. CON PROPIEDADES MANUEL FIGUEROA TOSCANO</t>
  </si>
  <si>
    <t>175. 49 M2</t>
  </si>
  <si>
    <t>16 DE SEPTIEMBRE</t>
  </si>
  <si>
    <t>OFICINAS, PATIO , 2 BAÑOS.</t>
  </si>
  <si>
    <t>EN 11.19  METROS PROPIEDAD CARINA MARIA AURORA  GARCIA VAZQUEZ</t>
  </si>
  <si>
    <t>156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</si>
</sst>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6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25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349704</xdr:colOff>
      <xdr:row>69</xdr:row>
      <xdr:rowOff>126547</xdr:rowOff>
    </xdr:from>
    <xdr:to>
      <xdr:col>7</xdr:col>
      <xdr:colOff>711654</xdr:colOff>
      <xdr:row>71</xdr:row>
      <xdr:rowOff>125187</xdr:rowOff>
    </xdr:to>
    <xdr:sp macro="" textlink="">
      <xdr:nvSpPr>
        <xdr:cNvPr id="38" name="37 CuadroTexto"/>
        <xdr:cNvSpPr txBox="1"/>
      </xdr:nvSpPr>
      <xdr:spPr>
        <a:xfrm>
          <a:off x="6282418" y="11447690"/>
          <a:ext cx="1260022" cy="297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ZARAGOZA</a:t>
          </a:r>
          <a:endParaRPr lang="es-ES" sz="1100"/>
        </a:p>
      </xdr:txBody>
    </xdr:sp>
    <xdr:clientData/>
  </xdr:twoCellAnchor>
  <xdr:twoCellAnchor>
    <xdr:from>
      <xdr:col>5</xdr:col>
      <xdr:colOff>227238</xdr:colOff>
      <xdr:row>95</xdr:row>
      <xdr:rowOff>138792</xdr:rowOff>
    </xdr:from>
    <xdr:to>
      <xdr:col>7</xdr:col>
      <xdr:colOff>627288</xdr:colOff>
      <xdr:row>97</xdr:row>
      <xdr:rowOff>133350</xdr:rowOff>
    </xdr:to>
    <xdr:sp macro="" textlink="">
      <xdr:nvSpPr>
        <xdr:cNvPr id="39" name="38 CuadroTexto"/>
        <xdr:cNvSpPr txBox="1"/>
      </xdr:nvSpPr>
      <xdr:spPr>
        <a:xfrm>
          <a:off x="5581649" y="15569292"/>
          <a:ext cx="1876425" cy="293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16 DE SEPTIEMBRE</a:t>
          </a:r>
          <a:endParaRPr lang="es-ES" sz="1100"/>
        </a:p>
      </xdr:txBody>
    </xdr:sp>
    <xdr:clientData/>
  </xdr:twoCellAnchor>
  <xdr:twoCellAnchor>
    <xdr:from>
      <xdr:col>3</xdr:col>
      <xdr:colOff>749753</xdr:colOff>
      <xdr:row>70</xdr:row>
      <xdr:rowOff>84365</xdr:rowOff>
    </xdr:from>
    <xdr:to>
      <xdr:col>6</xdr:col>
      <xdr:colOff>171451</xdr:colOff>
      <xdr:row>72</xdr:row>
      <xdr:rowOff>84364</xdr:rowOff>
    </xdr:to>
    <xdr:sp macro="" textlink="">
      <xdr:nvSpPr>
        <xdr:cNvPr id="41" name="40 CuadroTexto"/>
        <xdr:cNvSpPr txBox="1"/>
      </xdr:nvSpPr>
      <xdr:spPr>
        <a:xfrm>
          <a:off x="4389664" y="11541579"/>
          <a:ext cx="1714501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ABASOLO</a:t>
          </a:r>
          <a:endParaRPr lang="es-ES" sz="1100"/>
        </a:p>
      </xdr:txBody>
    </xdr:sp>
    <xdr:clientData/>
  </xdr:twoCellAnchor>
  <xdr:twoCellAnchor editAs="oneCell">
    <xdr:from>
      <xdr:col>4</xdr:col>
      <xdr:colOff>287111</xdr:colOff>
      <xdr:row>77</xdr:row>
      <xdr:rowOff>13530</xdr:rowOff>
    </xdr:from>
    <xdr:to>
      <xdr:col>7</xdr:col>
      <xdr:colOff>425905</xdr:colOff>
      <xdr:row>92</xdr:row>
      <xdr:rowOff>40895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065" r="9355"/>
        <a:stretch>
          <a:fillRect/>
        </a:stretch>
      </xdr:blipFill>
      <xdr:spPr bwMode="auto">
        <a:xfrm>
          <a:off x="4694011" y="12726230"/>
          <a:ext cx="2570844" cy="2434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564700</xdr:colOff>
      <xdr:row>90</xdr:row>
      <xdr:rowOff>2</xdr:rowOff>
    </xdr:from>
    <xdr:to>
      <xdr:col>6</xdr:col>
      <xdr:colOff>581027</xdr:colOff>
      <xdr:row>96</xdr:row>
      <xdr:rowOff>34019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6019123" y="15119579"/>
          <a:ext cx="972910" cy="163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517074</xdr:colOff>
      <xdr:row>71</xdr:row>
      <xdr:rowOff>61237</xdr:rowOff>
    </xdr:from>
    <xdr:to>
      <xdr:col>7</xdr:col>
      <xdr:colOff>244929</xdr:colOff>
      <xdr:row>80</xdr:row>
      <xdr:rowOff>92529</xdr:rowOff>
    </xdr:to>
    <xdr:cxnSp macro="">
      <xdr:nvCxnSpPr>
        <xdr:cNvPr id="31" name="30 Conector recto de flecha"/>
        <xdr:cNvCxnSpPr/>
      </xdr:nvCxnSpPr>
      <xdr:spPr bwMode="auto">
        <a:xfrm rot="5400000">
          <a:off x="6032731" y="12098794"/>
          <a:ext cx="1460042" cy="62592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831399</xdr:colOff>
      <xdr:row>72</xdr:row>
      <xdr:rowOff>50349</xdr:rowOff>
    </xdr:from>
    <xdr:to>
      <xdr:col>5</xdr:col>
      <xdr:colOff>164647</xdr:colOff>
      <xdr:row>80</xdr:row>
      <xdr:rowOff>108856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7395" y="12346443"/>
          <a:ext cx="1337578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448132</xdr:colOff>
      <xdr:row>79</xdr:row>
      <xdr:rowOff>39463</xdr:rowOff>
    </xdr:from>
    <xdr:to>
      <xdr:col>3</xdr:col>
      <xdr:colOff>761096</xdr:colOff>
      <xdr:row>89</xdr:row>
      <xdr:rowOff>161928</xdr:rowOff>
    </xdr:to>
    <xdr:sp macro="" textlink="">
      <xdr:nvSpPr>
        <xdr:cNvPr id="33" name="32 CuadroTexto"/>
        <xdr:cNvSpPr txBox="1"/>
      </xdr:nvSpPr>
      <xdr:spPr>
        <a:xfrm rot="16200000">
          <a:off x="3385006" y="13777689"/>
          <a:ext cx="1729015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RAMON CORONA</a:t>
          </a:r>
          <a:endParaRPr lang="es-ES" sz="1100"/>
        </a:p>
      </xdr:txBody>
    </xdr:sp>
    <xdr:clientData/>
  </xdr:twoCellAnchor>
  <xdr:twoCellAnchor>
    <xdr:from>
      <xdr:col>4</xdr:col>
      <xdr:colOff>26307</xdr:colOff>
      <xdr:row>84</xdr:row>
      <xdr:rowOff>75293</xdr:rowOff>
    </xdr:from>
    <xdr:to>
      <xdr:col>4</xdr:col>
      <xdr:colOff>713471</xdr:colOff>
      <xdr:row>87</xdr:row>
      <xdr:rowOff>75296</xdr:rowOff>
    </xdr:to>
    <xdr:cxnSp macro="">
      <xdr:nvCxnSpPr>
        <xdr:cNvPr id="34" name="33 Conector recto de flecha"/>
        <xdr:cNvCxnSpPr/>
      </xdr:nvCxnSpPr>
      <xdr:spPr bwMode="auto">
        <a:xfrm>
          <a:off x="4433207" y="13930993"/>
          <a:ext cx="687164" cy="48260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876301</xdr:colOff>
      <xdr:row>130</xdr:row>
      <xdr:rowOff>127000</xdr:rowOff>
    </xdr:from>
    <xdr:to>
      <xdr:col>4</xdr:col>
      <xdr:colOff>469900</xdr:colOff>
      <xdr:row>143</xdr:row>
      <xdr:rowOff>152400</xdr:rowOff>
    </xdr:to>
    <xdr:grpSp>
      <xdr:nvGrpSpPr>
        <xdr:cNvPr id="88" name="87 Grupo"/>
        <xdr:cNvGrpSpPr/>
      </xdr:nvGrpSpPr>
      <xdr:grpSpPr>
        <a:xfrm>
          <a:off x="2396020" y="20889360"/>
          <a:ext cx="2483206" cy="2144444"/>
          <a:chOff x="3939683" y="200819"/>
          <a:chExt cx="4614165" cy="3532187"/>
        </a:xfrm>
      </xdr:grpSpPr>
      <xdr:sp macro="" textlink="">
        <xdr:nvSpPr>
          <xdr:cNvPr id="89" name="88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90" name="89 Rectángulo"/>
          <xdr:cNvSpPr/>
        </xdr:nvSpPr>
        <xdr:spPr bwMode="auto">
          <a:xfrm rot="16200000">
            <a:off x="5404704" y="2034098"/>
            <a:ext cx="922856" cy="748726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91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111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3" name="11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5" name="11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2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08" name="10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9" name="108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10" name="109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3" name="17 Grupo"/>
          <xdr:cNvGrpSpPr/>
        </xdr:nvGrpSpPr>
        <xdr:grpSpPr>
          <a:xfrm rot="5400000">
            <a:off x="7415382" y="1709674"/>
            <a:ext cx="1772902" cy="504031"/>
            <a:chOff x="4771231" y="153194"/>
            <a:chExt cx="2849563" cy="504031"/>
          </a:xfrm>
        </xdr:grpSpPr>
        <xdr:cxnSp macro="">
          <xdr:nvCxnSpPr>
            <xdr:cNvPr id="105" name="10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6" name="10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7" name="10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94" name="21 Grupo"/>
          <xdr:cNvGrpSpPr/>
        </xdr:nvGrpSpPr>
        <xdr:grpSpPr>
          <a:xfrm rot="16200000">
            <a:off x="3298641" y="1726141"/>
            <a:ext cx="1819552" cy="537468"/>
            <a:chOff x="4771236" y="119757"/>
            <a:chExt cx="2849558" cy="537468"/>
          </a:xfrm>
        </xdr:grpSpPr>
        <xdr:cxnSp macro="">
          <xdr:nvCxnSpPr>
            <xdr:cNvPr id="102" name="101 Conector recto"/>
            <xdr:cNvCxnSpPr/>
          </xdr:nvCxnSpPr>
          <xdr:spPr bwMode="auto">
            <a:xfrm rot="5400000">
              <a:off x="4524380" y="366613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3" name="102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4" name="103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95" name="94 CuadroTexto"/>
          <xdr:cNvSpPr txBox="1"/>
        </xdr:nvSpPr>
        <xdr:spPr>
          <a:xfrm rot="5400000">
            <a:off x="6879296" y="2017055"/>
            <a:ext cx="2135572" cy="387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99" name="98 CuadroTexto"/>
          <xdr:cNvSpPr txBox="1"/>
        </xdr:nvSpPr>
        <xdr:spPr>
          <a:xfrm rot="5400000">
            <a:off x="3123199" y="1799149"/>
            <a:ext cx="3201690" cy="29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100" name="99 CuadroTexto"/>
          <xdr:cNvSpPr txBox="1"/>
        </xdr:nvSpPr>
        <xdr:spPr>
          <a:xfrm>
            <a:off x="5353049" y="689704"/>
            <a:ext cx="263435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101" name="100 CuadroTexto"/>
          <xdr:cNvSpPr txBox="1"/>
        </xdr:nvSpPr>
        <xdr:spPr>
          <a:xfrm>
            <a:off x="4576934" y="2881997"/>
            <a:ext cx="34930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16 DE SEPTIEMBRE</a:t>
            </a:r>
          </a:p>
        </xdr:txBody>
      </xdr:sp>
    </xdr:grpSp>
    <xdr:clientData/>
  </xdr:twoCellAnchor>
  <xdr:twoCellAnchor>
    <xdr:from>
      <xdr:col>2</xdr:col>
      <xdr:colOff>190500</xdr:colOff>
      <xdr:row>146</xdr:row>
      <xdr:rowOff>107950</xdr:rowOff>
    </xdr:from>
    <xdr:to>
      <xdr:col>4</xdr:col>
      <xdr:colOff>69850</xdr:colOff>
      <xdr:row>152</xdr:row>
      <xdr:rowOff>101600</xdr:rowOff>
    </xdr:to>
    <xdr:sp macro="" textlink="">
      <xdr:nvSpPr>
        <xdr:cNvPr id="118" name="117 Rectángulo"/>
        <xdr:cNvSpPr/>
      </xdr:nvSpPr>
      <xdr:spPr bwMode="auto">
        <a:xfrm>
          <a:off x="2774950" y="24130000"/>
          <a:ext cx="1701800" cy="9842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914400</xdr:colOff>
      <xdr:row>145</xdr:row>
      <xdr:rowOff>107950</xdr:rowOff>
    </xdr:from>
    <xdr:to>
      <xdr:col>2</xdr:col>
      <xdr:colOff>82550</xdr:colOff>
      <xdr:row>153</xdr:row>
      <xdr:rowOff>114300</xdr:rowOff>
    </xdr:to>
    <xdr:sp macro="" textlink="">
      <xdr:nvSpPr>
        <xdr:cNvPr id="122" name="121 CuadroTexto"/>
        <xdr:cNvSpPr txBox="1"/>
      </xdr:nvSpPr>
      <xdr:spPr>
        <a:xfrm rot="5400000">
          <a:off x="1885950" y="24511000"/>
          <a:ext cx="1327150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RAMON CORONA</a:t>
          </a:r>
        </a:p>
      </xdr:txBody>
    </xdr:sp>
    <xdr:clientData/>
  </xdr:twoCellAnchor>
  <xdr:twoCellAnchor>
    <xdr:from>
      <xdr:col>2</xdr:col>
      <xdr:colOff>361950</xdr:colOff>
      <xdr:row>145</xdr:row>
      <xdr:rowOff>19050</xdr:rowOff>
    </xdr:from>
    <xdr:to>
      <xdr:col>3</xdr:col>
      <xdr:colOff>698500</xdr:colOff>
      <xdr:row>146</xdr:row>
      <xdr:rowOff>69850</xdr:rowOff>
    </xdr:to>
    <xdr:sp macro="" textlink="">
      <xdr:nvSpPr>
        <xdr:cNvPr id="123" name="122 CuadroTexto"/>
        <xdr:cNvSpPr txBox="1"/>
      </xdr:nvSpPr>
      <xdr:spPr>
        <a:xfrm>
          <a:off x="2946400" y="23876000"/>
          <a:ext cx="13970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ABASOLO</a:t>
          </a:r>
        </a:p>
      </xdr:txBody>
    </xdr:sp>
    <xdr:clientData/>
  </xdr:twoCellAnchor>
  <xdr:twoCellAnchor>
    <xdr:from>
      <xdr:col>2</xdr:col>
      <xdr:colOff>225425</xdr:colOff>
      <xdr:row>153</xdr:row>
      <xdr:rowOff>15875</xdr:rowOff>
    </xdr:from>
    <xdr:to>
      <xdr:col>4</xdr:col>
      <xdr:colOff>123825</xdr:colOff>
      <xdr:row>154</xdr:row>
      <xdr:rowOff>79375</xdr:rowOff>
    </xdr:to>
    <xdr:sp macro="" textlink="">
      <xdr:nvSpPr>
        <xdr:cNvPr id="124" name="123 CuadroTexto"/>
        <xdr:cNvSpPr txBox="1"/>
      </xdr:nvSpPr>
      <xdr:spPr>
        <a:xfrm>
          <a:off x="2809875" y="25193625"/>
          <a:ext cx="1720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/>
            <a:t>CALLE 16 DE SEPTIEMBRE</a:t>
          </a:r>
        </a:p>
      </xdr:txBody>
    </xdr:sp>
    <xdr:clientData/>
  </xdr:twoCellAnchor>
  <xdr:twoCellAnchor>
    <xdr:from>
      <xdr:col>5</xdr:col>
      <xdr:colOff>139700</xdr:colOff>
      <xdr:row>73</xdr:row>
      <xdr:rowOff>50800</xdr:rowOff>
    </xdr:from>
    <xdr:to>
      <xdr:col>6</xdr:col>
      <xdr:colOff>806450</xdr:colOff>
      <xdr:row>75</xdr:row>
      <xdr:rowOff>31749</xdr:rowOff>
    </xdr:to>
    <xdr:sp macro="" textlink="">
      <xdr:nvSpPr>
        <xdr:cNvPr id="55" name="54 CuadroTexto"/>
        <xdr:cNvSpPr txBox="1"/>
      </xdr:nvSpPr>
      <xdr:spPr>
        <a:xfrm>
          <a:off x="5499100" y="12115800"/>
          <a:ext cx="1250950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DIF MUNICIPAL</a:t>
          </a:r>
        </a:p>
      </xdr:txBody>
    </xdr:sp>
    <xdr:clientData/>
  </xdr:twoCellAnchor>
  <xdr:twoCellAnchor>
    <xdr:from>
      <xdr:col>6</xdr:col>
      <xdr:colOff>159657</xdr:colOff>
      <xdr:row>74</xdr:row>
      <xdr:rowOff>88900</xdr:rowOff>
    </xdr:from>
    <xdr:to>
      <xdr:col>6</xdr:col>
      <xdr:colOff>571501</xdr:colOff>
      <xdr:row>86</xdr:row>
      <xdr:rowOff>95249</xdr:rowOff>
    </xdr:to>
    <xdr:cxnSp macro="">
      <xdr:nvCxnSpPr>
        <xdr:cNvPr id="56" name="55 Conector recto de flecha"/>
        <xdr:cNvCxnSpPr/>
      </xdr:nvCxnSpPr>
      <xdr:spPr bwMode="auto">
        <a:xfrm rot="16200000" flipH="1">
          <a:off x="5331279" y="13097328"/>
          <a:ext cx="1955799" cy="41184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148</xdr:row>
      <xdr:rowOff>152400</xdr:rowOff>
    </xdr:from>
    <xdr:to>
      <xdr:col>3</xdr:col>
      <xdr:colOff>609600</xdr:colOff>
      <xdr:row>151</xdr:row>
      <xdr:rowOff>146050</xdr:rowOff>
    </xdr:to>
    <xdr:sp macro="" textlink="">
      <xdr:nvSpPr>
        <xdr:cNvPr id="59" name="58 Redondear rectángulo de esquina sencilla"/>
        <xdr:cNvSpPr/>
      </xdr:nvSpPr>
      <xdr:spPr bwMode="auto">
        <a:xfrm rot="10800000">
          <a:off x="3232150" y="24504650"/>
          <a:ext cx="1022350" cy="488950"/>
        </a:xfrm>
        <a:prstGeom prst="round1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171450</xdr:colOff>
      <xdr:row>145</xdr:row>
      <xdr:rowOff>120650</xdr:rowOff>
    </xdr:from>
    <xdr:to>
      <xdr:col>4</xdr:col>
      <xdr:colOff>457200</xdr:colOff>
      <xdr:row>154</xdr:row>
      <xdr:rowOff>50800</xdr:rowOff>
    </xdr:to>
    <xdr:sp macro="" textlink="">
      <xdr:nvSpPr>
        <xdr:cNvPr id="61" name="60 CuadroTexto"/>
        <xdr:cNvSpPr txBox="1"/>
      </xdr:nvSpPr>
      <xdr:spPr>
        <a:xfrm rot="5400000">
          <a:off x="4013200" y="24542750"/>
          <a:ext cx="1416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ZARAGOZA</a:t>
          </a:r>
        </a:p>
      </xdr:txBody>
    </xdr:sp>
    <xdr:clientData/>
  </xdr:twoCellAnchor>
  <xdr:twoCellAnchor editAs="oneCell">
    <xdr:from>
      <xdr:col>0</xdr:col>
      <xdr:colOff>1435100</xdr:colOff>
      <xdr:row>244</xdr:row>
      <xdr:rowOff>44450</xdr:rowOff>
    </xdr:from>
    <xdr:to>
      <xdr:col>6</xdr:col>
      <xdr:colOff>266700</xdr:colOff>
      <xdr:row>270</xdr:row>
      <xdr:rowOff>133350</xdr:rowOff>
    </xdr:to>
    <xdr:pic>
      <xdr:nvPicPr>
        <xdr:cNvPr id="62" name="6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5100" y="39782750"/>
          <a:ext cx="4775200" cy="438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163118</xdr:colOff>
      <xdr:row>1</xdr:row>
      <xdr:rowOff>38894</xdr:rowOff>
    </xdr:from>
    <xdr:to>
      <xdr:col>11</xdr:col>
      <xdr:colOff>171846</xdr:colOff>
      <xdr:row>23</xdr:row>
      <xdr:rowOff>8731</xdr:rowOff>
    </xdr:to>
    <xdr:grpSp>
      <xdr:nvGrpSpPr>
        <xdr:cNvPr id="30" name="29 Grupo"/>
        <xdr:cNvGrpSpPr/>
      </xdr:nvGrpSpPr>
      <xdr:grpSpPr>
        <a:xfrm>
          <a:off x="3973118" y="200819"/>
          <a:ext cx="4580728" cy="3532187"/>
          <a:chOff x="3973118" y="200819"/>
          <a:chExt cx="4580728" cy="3532187"/>
        </a:xfrm>
      </xdr:grpSpPr>
      <xdr:sp macro="" textlink="">
        <xdr:nvSpPr>
          <xdr:cNvPr id="4" name="3 Rectángulo"/>
          <xdr:cNvSpPr/>
        </xdr:nvSpPr>
        <xdr:spPr bwMode="auto">
          <a:xfrm>
            <a:off x="4743450" y="1047750"/>
            <a:ext cx="2952750" cy="1819275"/>
          </a:xfrm>
          <a:prstGeom prst="rect">
            <a:avLst/>
          </a:prstGeom>
          <a:solidFill>
            <a:srgbClr val="FFFFFF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sp macro="" textlink="">
        <xdr:nvSpPr>
          <xdr:cNvPr id="3" name="2 Rectángulo"/>
          <xdr:cNvSpPr/>
        </xdr:nvSpPr>
        <xdr:spPr bwMode="auto">
          <a:xfrm>
            <a:off x="6524625" y="2105026"/>
            <a:ext cx="1066800" cy="6477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es-ES" sz="1100"/>
          </a:p>
        </xdr:txBody>
      </xdr:sp>
      <xdr:grpSp>
        <xdr:nvGrpSpPr>
          <xdr:cNvPr id="13" name="12 Grupo"/>
          <xdr:cNvGrpSpPr/>
        </xdr:nvGrpSpPr>
        <xdr:grpSpPr>
          <a:xfrm>
            <a:off x="4761706" y="200819"/>
            <a:ext cx="2849563" cy="504031"/>
            <a:chOff x="4771231" y="153194"/>
            <a:chExt cx="2849563" cy="504031"/>
          </a:xfrm>
        </xdr:grpSpPr>
        <xdr:cxnSp macro="">
          <xdr:nvCxnSpPr>
            <xdr:cNvPr id="8" name="7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0" name="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2" name="11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4" name="13 Grupo"/>
          <xdr:cNvGrpSpPr/>
        </xdr:nvGrpSpPr>
        <xdr:grpSpPr>
          <a:xfrm rot="10800000">
            <a:off x="4810125" y="3228975"/>
            <a:ext cx="2849563" cy="504031"/>
            <a:chOff x="4771231" y="153194"/>
            <a:chExt cx="2849563" cy="504031"/>
          </a:xfrm>
        </xdr:grpSpPr>
        <xdr:cxnSp macro="">
          <xdr:nvCxnSpPr>
            <xdr:cNvPr id="15" name="14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6" name="15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17" name="16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18" name="17 Grupo"/>
          <xdr:cNvGrpSpPr/>
        </xdr:nvGrpSpPr>
        <xdr:grpSpPr>
          <a:xfrm rot="5400000">
            <a:off x="7415410" y="1709543"/>
            <a:ext cx="1772842" cy="504031"/>
            <a:chOff x="4771231" y="153194"/>
            <a:chExt cx="2849563" cy="504031"/>
          </a:xfrm>
        </xdr:grpSpPr>
        <xdr:cxnSp macro="">
          <xdr:nvCxnSpPr>
            <xdr:cNvPr id="19" name="18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0" name="19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1" name="20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grpSp>
        <xdr:nvGrpSpPr>
          <xdr:cNvPr id="22" name="21 Grupo"/>
          <xdr:cNvGrpSpPr/>
        </xdr:nvGrpSpPr>
        <xdr:grpSpPr>
          <a:xfrm rot="16200000">
            <a:off x="3315496" y="1743471"/>
            <a:ext cx="1819275" cy="504031"/>
            <a:chOff x="4771231" y="153194"/>
            <a:chExt cx="2849563" cy="504031"/>
          </a:xfrm>
        </xdr:grpSpPr>
        <xdr:cxnSp macro="">
          <xdr:nvCxnSpPr>
            <xdr:cNvPr id="23" name="22 Conector recto"/>
            <xdr:cNvCxnSpPr/>
          </xdr:nvCxnSpPr>
          <xdr:spPr bwMode="auto">
            <a:xfrm rot="5400000">
              <a:off x="4524375" y="400050"/>
              <a:ext cx="4953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4" name="23 Conector recto"/>
            <xdr:cNvCxnSpPr/>
          </xdr:nvCxnSpPr>
          <xdr:spPr bwMode="auto">
            <a:xfrm flipV="1">
              <a:off x="4791075" y="647700"/>
              <a:ext cx="2828925" cy="9525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cxnSp macro="">
          <xdr:nvCxnSpPr>
            <xdr:cNvPr id="25" name="24 Conector recto"/>
            <xdr:cNvCxnSpPr/>
          </xdr:nvCxnSpPr>
          <xdr:spPr bwMode="auto">
            <a:xfrm rot="5400000" flipH="1" flipV="1">
              <a:off x="7391400" y="390525"/>
              <a:ext cx="457200" cy="1588"/>
            </a:xfrm>
            <a:prstGeom prst="line">
              <a:avLst/>
            </a:prstGeom>
            <a:solidFill>
              <a:srgbClr val="FFFFFF"/>
            </a:solidFill>
            <a:ln w="19050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</xdr:grpSp>
      <xdr:sp macro="" textlink="">
        <xdr:nvSpPr>
          <xdr:cNvPr id="26" name="25 CuadroTexto"/>
          <xdr:cNvSpPr txBox="1"/>
        </xdr:nvSpPr>
        <xdr:spPr>
          <a:xfrm rot="5400000">
            <a:off x="7153275" y="1743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ZARAGOZA</a:t>
            </a:r>
          </a:p>
        </xdr:txBody>
      </xdr:sp>
      <xdr:sp macro="" textlink="">
        <xdr:nvSpPr>
          <xdr:cNvPr id="27" name="26 CuadroTexto"/>
          <xdr:cNvSpPr txBox="1"/>
        </xdr:nvSpPr>
        <xdr:spPr>
          <a:xfrm rot="5400000">
            <a:off x="3667125" y="1800225"/>
            <a:ext cx="1885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</a:t>
            </a:r>
            <a:r>
              <a:rPr lang="es-ES" sz="1100" baseline="0"/>
              <a:t> RAMON CORONA</a:t>
            </a:r>
            <a:endParaRPr lang="es-ES" sz="1100"/>
          </a:p>
        </xdr:txBody>
      </xdr:sp>
      <xdr:sp macro="" textlink="">
        <xdr:nvSpPr>
          <xdr:cNvPr id="28" name="27 CuadroTexto"/>
          <xdr:cNvSpPr txBox="1"/>
        </xdr:nvSpPr>
        <xdr:spPr>
          <a:xfrm>
            <a:off x="5353050" y="762000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CALLE  ABASOLO</a:t>
            </a:r>
          </a:p>
        </xdr:txBody>
      </xdr:sp>
      <xdr:sp macro="" textlink="">
        <xdr:nvSpPr>
          <xdr:cNvPr id="29" name="28 CuadroTexto"/>
          <xdr:cNvSpPr txBox="1"/>
        </xdr:nvSpPr>
        <xdr:spPr>
          <a:xfrm>
            <a:off x="5467350" y="2886075"/>
            <a:ext cx="14859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100"/>
              <a:t>JARDIN PRINCIPAL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zoomScale="89" zoomScaleNormal="89" workbookViewId="0">
      <selection activeCell="D8" sqref="D8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354</v>
      </c>
      <c r="D1" s="124"/>
      <c r="E1" s="124"/>
      <c r="F1" s="124"/>
      <c r="G1" s="125" t="s">
        <v>1</v>
      </c>
      <c r="H1" s="279">
        <v>41192</v>
      </c>
    </row>
    <row r="2" spans="1:8" x14ac:dyDescent="0.2">
      <c r="A2" s="126"/>
      <c r="B2" s="127" t="s">
        <v>2</v>
      </c>
      <c r="C2" s="128" t="s">
        <v>355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356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40" t="s">
        <v>392</v>
      </c>
      <c r="E8" s="139" t="s">
        <v>8</v>
      </c>
      <c r="F8" s="141">
        <v>121</v>
      </c>
      <c r="G8" s="139" t="s">
        <v>9</v>
      </c>
      <c r="H8" s="252"/>
    </row>
    <row r="9" spans="1:8" x14ac:dyDescent="0.2">
      <c r="A9" s="142"/>
      <c r="B9" s="1"/>
      <c r="C9" s="1"/>
      <c r="D9" s="1"/>
      <c r="E9" s="1"/>
      <c r="F9" s="1"/>
      <c r="G9" s="1"/>
      <c r="H9" s="143" t="s">
        <v>83</v>
      </c>
    </row>
    <row r="10" spans="1:8" x14ac:dyDescent="0.2">
      <c r="A10" s="144" t="s">
        <v>10</v>
      </c>
      <c r="B10" s="227" t="s">
        <v>357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357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358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7" t="s">
        <v>382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47" t="s">
        <v>383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 t="s">
        <v>384</v>
      </c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360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 x14ac:dyDescent="0.2">
      <c r="A28" s="142"/>
      <c r="B28" s="149" t="s">
        <v>339</v>
      </c>
      <c r="C28" s="1" t="s">
        <v>350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20"/>
      <c r="B36" s="221"/>
      <c r="C36" s="221"/>
      <c r="D36" s="221"/>
      <c r="E36" s="221"/>
      <c r="F36" s="221"/>
      <c r="G36" s="221"/>
      <c r="H36" s="222"/>
    </row>
    <row r="37" spans="1:8" x14ac:dyDescent="0.2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 x14ac:dyDescent="0.2">
      <c r="A38" s="142"/>
      <c r="B38" s="1" t="s">
        <v>83</v>
      </c>
      <c r="C38" s="1"/>
      <c r="D38" s="1"/>
      <c r="E38" s="1"/>
      <c r="F38" s="1"/>
      <c r="G38" s="1"/>
      <c r="H38" s="143"/>
    </row>
    <row r="39" spans="1:8" x14ac:dyDescent="0.2">
      <c r="A39" s="151"/>
      <c r="B39" s="1"/>
      <c r="C39" s="1"/>
      <c r="D39" s="1"/>
      <c r="E39" s="1"/>
      <c r="F39" s="1"/>
      <c r="G39" s="1"/>
      <c r="H39" s="143"/>
    </row>
    <row r="40" spans="1:8" x14ac:dyDescent="0.2">
      <c r="A40" s="151"/>
      <c r="B40" s="1"/>
      <c r="C40" s="1"/>
      <c r="D40" s="1"/>
      <c r="E40" s="1"/>
      <c r="F40" s="1"/>
      <c r="G40" s="1"/>
      <c r="H40" s="143"/>
    </row>
    <row r="41" spans="1:8" x14ac:dyDescent="0.2">
      <c r="A41" s="144" t="s">
        <v>321</v>
      </c>
      <c r="B41" s="247" t="s">
        <v>385</v>
      </c>
      <c r="C41" s="1"/>
      <c r="D41" s="1"/>
      <c r="E41" s="1"/>
      <c r="F41" s="1"/>
      <c r="G41" s="1"/>
      <c r="H41" s="143"/>
    </row>
    <row r="42" spans="1:8" x14ac:dyDescent="0.2">
      <c r="A42" s="151"/>
      <c r="B42" s="1"/>
      <c r="C42" s="1"/>
      <c r="D42" s="1"/>
      <c r="E42" s="1"/>
      <c r="F42" s="1"/>
      <c r="G42" s="1"/>
      <c r="H42" s="143"/>
    </row>
    <row r="43" spans="1:8" x14ac:dyDescent="0.2">
      <c r="A43" s="144" t="s">
        <v>322</v>
      </c>
      <c r="B43" s="247" t="s">
        <v>391</v>
      </c>
      <c r="C43" s="1"/>
      <c r="D43" s="1"/>
      <c r="E43" s="1"/>
      <c r="F43" s="1"/>
      <c r="G43" s="1"/>
      <c r="H43" s="143"/>
    </row>
    <row r="44" spans="1:8" x14ac:dyDescent="0.2">
      <c r="A44" s="151"/>
      <c r="B44" s="1"/>
      <c r="C44" s="1"/>
      <c r="D44" s="1"/>
      <c r="E44" s="1"/>
      <c r="F44" s="1"/>
      <c r="G44" s="1"/>
      <c r="H44" s="143"/>
    </row>
    <row r="45" spans="1:8" x14ac:dyDescent="0.2">
      <c r="A45" s="144" t="s">
        <v>348</v>
      </c>
      <c r="B45" s="247" t="s">
        <v>386</v>
      </c>
      <c r="C45" s="1"/>
      <c r="D45" s="1"/>
      <c r="E45" s="1"/>
      <c r="F45" s="1"/>
      <c r="G45" s="1"/>
      <c r="H45" s="143"/>
    </row>
    <row r="46" spans="1:8" x14ac:dyDescent="0.2">
      <c r="A46" s="151"/>
      <c r="B46" s="247"/>
      <c r="C46" s="1"/>
      <c r="D46" s="1"/>
      <c r="E46" s="1"/>
      <c r="F46" s="1"/>
      <c r="G46" s="1"/>
      <c r="H46" s="143"/>
    </row>
    <row r="47" spans="1:8" x14ac:dyDescent="0.2">
      <c r="A47" s="144" t="s">
        <v>349</v>
      </c>
      <c r="B47" s="247" t="s">
        <v>387</v>
      </c>
      <c r="C47" s="1"/>
      <c r="D47" s="1"/>
      <c r="E47" s="1"/>
      <c r="F47" s="1"/>
      <c r="G47" s="1"/>
      <c r="H47" s="143"/>
    </row>
    <row r="48" spans="1:8" x14ac:dyDescent="0.2">
      <c r="A48" s="151"/>
      <c r="B48" s="247"/>
      <c r="C48" s="1"/>
      <c r="D48" s="1"/>
      <c r="E48" s="1"/>
      <c r="F48" s="1"/>
      <c r="G48" s="1"/>
      <c r="H48" s="143"/>
    </row>
    <row r="49" spans="1:8" x14ac:dyDescent="0.2">
      <c r="A49" s="151"/>
      <c r="B49" s="1"/>
      <c r="C49" s="1"/>
      <c r="D49" s="1"/>
      <c r="E49" s="1"/>
      <c r="F49" s="1"/>
      <c r="G49" s="1"/>
      <c r="H49" s="143"/>
    </row>
    <row r="50" spans="1:8" x14ac:dyDescent="0.2">
      <c r="A50" s="300" t="s">
        <v>340</v>
      </c>
      <c r="B50" s="301"/>
      <c r="C50" s="227"/>
      <c r="D50" s="1"/>
      <c r="E50" s="1" t="s">
        <v>330</v>
      </c>
      <c r="F50" s="1"/>
      <c r="G50" s="1"/>
      <c r="H50" s="244" t="s">
        <v>388</v>
      </c>
    </row>
    <row r="51" spans="1:8" x14ac:dyDescent="0.2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 x14ac:dyDescent="0.2">
      <c r="A52" s="300" t="s">
        <v>332</v>
      </c>
      <c r="B52" s="301"/>
      <c r="C52" s="268" t="s">
        <v>352</v>
      </c>
      <c r="D52" s="1"/>
      <c r="E52" s="1" t="s">
        <v>333</v>
      </c>
      <c r="F52" s="1"/>
      <c r="G52" s="1"/>
      <c r="H52" s="143"/>
    </row>
    <row r="53" spans="1:8" x14ac:dyDescent="0.2">
      <c r="A53" s="300" t="s">
        <v>334</v>
      </c>
      <c r="B53" s="301"/>
      <c r="C53" s="1"/>
      <c r="D53" s="1"/>
      <c r="E53" s="1" t="s">
        <v>335</v>
      </c>
      <c r="F53" s="1"/>
      <c r="G53" s="1"/>
      <c r="H53" s="143"/>
    </row>
    <row r="54" spans="1:8" x14ac:dyDescent="0.2">
      <c r="A54" s="300" t="s">
        <v>336</v>
      </c>
      <c r="B54" s="301"/>
      <c r="C54" s="1"/>
      <c r="D54" s="1"/>
      <c r="E54" s="1"/>
      <c r="F54" s="1"/>
      <c r="G54" s="1"/>
      <c r="H54" s="143"/>
    </row>
    <row r="55" spans="1:8" x14ac:dyDescent="0.2">
      <c r="A55" s="300" t="s">
        <v>337</v>
      </c>
      <c r="B55" s="301"/>
      <c r="C55" s="1"/>
      <c r="D55" s="1"/>
      <c r="E55" s="1"/>
      <c r="F55" s="1"/>
      <c r="G55" s="1"/>
      <c r="H55" s="143"/>
    </row>
    <row r="56" spans="1:8" x14ac:dyDescent="0.2">
      <c r="A56" s="238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 x14ac:dyDescent="0.2">
      <c r="A68" s="142"/>
      <c r="B68" s="260"/>
      <c r="C68" s="260"/>
      <c r="D68" s="260"/>
      <c r="E68" s="260"/>
      <c r="F68" s="260"/>
      <c r="G68" s="260"/>
      <c r="H68" s="261"/>
    </row>
    <row r="69" spans="1:8" x14ac:dyDescent="0.2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 x14ac:dyDescent="0.2">
      <c r="A70" s="151"/>
      <c r="B70" s="263"/>
      <c r="C70" s="260"/>
      <c r="D70" s="260"/>
      <c r="E70" s="260"/>
      <c r="F70" s="260"/>
      <c r="G70" s="260"/>
      <c r="H70" s="261"/>
    </row>
    <row r="71" spans="1:8" x14ac:dyDescent="0.2">
      <c r="A71" s="151" t="s">
        <v>28</v>
      </c>
      <c r="B71" s="259" t="s">
        <v>364</v>
      </c>
      <c r="C71" s="260"/>
      <c r="D71" s="260"/>
      <c r="E71" s="260"/>
      <c r="F71" s="260"/>
      <c r="G71" s="260"/>
      <c r="H71" s="261"/>
    </row>
    <row r="72" spans="1:8" ht="12" customHeight="1" x14ac:dyDescent="0.2">
      <c r="A72" s="151"/>
      <c r="B72" s="263"/>
      <c r="C72" s="260"/>
      <c r="D72" s="260"/>
      <c r="E72" s="260"/>
      <c r="F72" s="260"/>
      <c r="G72" s="260"/>
      <c r="H72" s="261"/>
    </row>
    <row r="73" spans="1:8" x14ac:dyDescent="0.2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 x14ac:dyDescent="0.2">
      <c r="A74" s="151"/>
      <c r="B74" s="263"/>
      <c r="C74" s="260"/>
      <c r="D74" s="260"/>
      <c r="E74" s="260"/>
      <c r="F74" s="260"/>
      <c r="G74" s="260"/>
      <c r="H74" s="261"/>
    </row>
    <row r="75" spans="1:8" x14ac:dyDescent="0.2">
      <c r="A75" s="151" t="s">
        <v>30</v>
      </c>
      <c r="B75" s="262" t="s">
        <v>365</v>
      </c>
      <c r="C75" s="260"/>
      <c r="D75" s="260"/>
      <c r="E75" s="260"/>
      <c r="F75" s="260"/>
      <c r="G75" s="260"/>
      <c r="H75" s="261"/>
    </row>
    <row r="76" spans="1:8" ht="11.25" customHeight="1" x14ac:dyDescent="0.2">
      <c r="A76" s="151"/>
      <c r="B76" s="263" t="s">
        <v>366</v>
      </c>
      <c r="C76" s="260"/>
      <c r="D76" s="260"/>
      <c r="E76" s="260"/>
      <c r="F76" s="260"/>
      <c r="G76" s="260"/>
      <c r="H76" s="261"/>
    </row>
    <row r="77" spans="1:8" x14ac:dyDescent="0.2">
      <c r="A77" s="151" t="s">
        <v>212</v>
      </c>
      <c r="B77" s="262" t="s">
        <v>367</v>
      </c>
      <c r="C77" s="260"/>
      <c r="D77" s="260"/>
      <c r="E77" s="260"/>
      <c r="F77" s="260"/>
      <c r="G77" s="260"/>
      <c r="H77" s="261"/>
    </row>
    <row r="78" spans="1:8" ht="12" customHeight="1" x14ac:dyDescent="0.2">
      <c r="A78" s="151"/>
      <c r="B78" s="263"/>
      <c r="C78" s="260"/>
      <c r="D78" s="260"/>
      <c r="E78" s="260"/>
      <c r="F78" s="260"/>
      <c r="G78" s="260"/>
      <c r="H78" s="261"/>
    </row>
    <row r="79" spans="1:8" x14ac:dyDescent="0.2">
      <c r="A79" s="151" t="s">
        <v>31</v>
      </c>
      <c r="B79" s="264" t="s">
        <v>368</v>
      </c>
      <c r="C79" s="260"/>
      <c r="D79" s="260"/>
      <c r="E79" s="260"/>
      <c r="F79" s="260"/>
      <c r="G79" s="260"/>
      <c r="H79" s="261"/>
    </row>
    <row r="80" spans="1:8" ht="12.75" customHeight="1" x14ac:dyDescent="0.2">
      <c r="A80" s="142"/>
      <c r="B80" s="260" t="s">
        <v>369</v>
      </c>
      <c r="C80" s="260"/>
      <c r="D80" s="260"/>
      <c r="E80" s="260"/>
      <c r="F80" s="260"/>
      <c r="G80" s="260"/>
      <c r="H80" s="261"/>
    </row>
    <row r="81" spans="1:8" x14ac:dyDescent="0.2">
      <c r="A81" s="142" t="s">
        <v>32</v>
      </c>
      <c r="B81" s="260"/>
      <c r="C81" s="260"/>
      <c r="D81" s="260"/>
      <c r="E81" s="260"/>
      <c r="F81" s="260"/>
      <c r="G81" s="260"/>
      <c r="H81" s="261"/>
    </row>
    <row r="82" spans="1:8" x14ac:dyDescent="0.2">
      <c r="A82" s="151" t="s">
        <v>33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 x14ac:dyDescent="0.2">
      <c r="A83" s="151"/>
      <c r="B83" s="263"/>
      <c r="C83" s="260"/>
      <c r="D83" s="260"/>
      <c r="E83" s="260"/>
      <c r="F83" s="260"/>
      <c r="G83" s="260"/>
      <c r="H83" s="261"/>
    </row>
    <row r="84" spans="1:8" x14ac:dyDescent="0.2">
      <c r="A84" s="151" t="s">
        <v>34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 x14ac:dyDescent="0.2">
      <c r="A85" s="151"/>
      <c r="B85" s="263"/>
      <c r="C85" s="260"/>
      <c r="D85" s="260"/>
      <c r="E85" s="260"/>
      <c r="F85" s="260"/>
      <c r="G85" s="260"/>
      <c r="H85" s="261"/>
    </row>
    <row r="86" spans="1:8" x14ac:dyDescent="0.2">
      <c r="A86" s="151" t="s">
        <v>35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 x14ac:dyDescent="0.2">
      <c r="A87" s="151"/>
      <c r="B87" s="263"/>
      <c r="C87" s="260"/>
      <c r="D87" s="260"/>
      <c r="E87" s="260"/>
      <c r="F87" s="260"/>
      <c r="G87" s="260"/>
      <c r="H87" s="261"/>
    </row>
    <row r="88" spans="1:8" x14ac:dyDescent="0.2">
      <c r="A88" s="151" t="s">
        <v>36</v>
      </c>
      <c r="B88" s="263"/>
      <c r="C88" s="260"/>
      <c r="D88" s="260"/>
      <c r="E88" s="260"/>
      <c r="F88" s="260"/>
      <c r="G88" s="260"/>
      <c r="H88" s="261"/>
    </row>
    <row r="89" spans="1:8" ht="10.5" customHeight="1" x14ac:dyDescent="0.2">
      <c r="A89" s="151"/>
      <c r="B89" s="263"/>
      <c r="C89" s="260"/>
      <c r="D89" s="260"/>
      <c r="E89" s="260"/>
      <c r="F89" s="260"/>
      <c r="G89" s="260"/>
      <c r="H89" s="261"/>
    </row>
    <row r="90" spans="1:8" x14ac:dyDescent="0.2">
      <c r="A90" s="151" t="s">
        <v>37</v>
      </c>
      <c r="B90" s="114" t="s">
        <v>266</v>
      </c>
      <c r="C90" s="260"/>
      <c r="D90" s="260"/>
      <c r="E90" s="260"/>
      <c r="F90" s="260"/>
      <c r="G90" s="260"/>
      <c r="H90" s="261"/>
    </row>
    <row r="91" spans="1:8" x14ac:dyDescent="0.2">
      <c r="A91" s="151" t="s">
        <v>38</v>
      </c>
      <c r="B91" s="264" t="s">
        <v>351</v>
      </c>
      <c r="C91" s="260"/>
      <c r="D91" s="260"/>
      <c r="E91" s="260"/>
      <c r="F91" s="260"/>
      <c r="G91" s="260"/>
      <c r="H91" s="261"/>
    </row>
    <row r="92" spans="1:8" ht="12" customHeight="1" x14ac:dyDescent="0.2">
      <c r="A92" s="151"/>
      <c r="B92" s="263"/>
      <c r="C92" s="260"/>
      <c r="D92" s="260"/>
      <c r="E92" s="260"/>
      <c r="F92" s="260"/>
      <c r="G92" s="260"/>
      <c r="H92" s="261"/>
    </row>
    <row r="93" spans="1:8" x14ac:dyDescent="0.2">
      <c r="A93" s="151" t="s">
        <v>39</v>
      </c>
      <c r="B93" s="263"/>
      <c r="C93" s="260"/>
      <c r="D93" s="260"/>
      <c r="E93" s="260"/>
      <c r="F93" s="260"/>
      <c r="G93" s="260"/>
      <c r="H93" s="261"/>
    </row>
    <row r="94" spans="1:8" ht="12" customHeight="1" x14ac:dyDescent="0.2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 x14ac:dyDescent="0.2">
      <c r="A95" s="151" t="s">
        <v>40</v>
      </c>
      <c r="B95" s="263" t="s">
        <v>362</v>
      </c>
      <c r="C95" s="260"/>
      <c r="D95" s="260"/>
      <c r="E95" s="260"/>
      <c r="F95" s="260"/>
      <c r="G95" s="260"/>
      <c r="H95" s="261"/>
    </row>
    <row r="96" spans="1:8" ht="12" customHeight="1" x14ac:dyDescent="0.2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 x14ac:dyDescent="0.2">
      <c r="A97" s="151" t="s">
        <v>41</v>
      </c>
      <c r="B97" s="116"/>
      <c r="C97" s="260"/>
      <c r="D97" s="260"/>
      <c r="E97" s="260"/>
      <c r="F97" s="260"/>
      <c r="G97" s="260"/>
      <c r="H97" s="261"/>
    </row>
    <row r="98" spans="1:8" ht="11.25" customHeight="1" x14ac:dyDescent="0.2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 x14ac:dyDescent="0.2">
      <c r="A99" s="151" t="s">
        <v>42</v>
      </c>
      <c r="B99" s="262" t="s">
        <v>370</v>
      </c>
      <c r="C99" s="260"/>
      <c r="D99" s="260"/>
      <c r="E99" s="260"/>
      <c r="F99" s="260"/>
      <c r="G99" s="260"/>
      <c r="H99" s="261"/>
    </row>
    <row r="100" spans="1:8" ht="12" customHeight="1" x14ac:dyDescent="0.2">
      <c r="A100" s="151"/>
      <c r="B100" s="260"/>
      <c r="C100" s="260"/>
      <c r="D100" s="260"/>
      <c r="E100" s="260"/>
      <c r="F100" s="260"/>
      <c r="G100" s="260"/>
      <c r="H100" s="261"/>
    </row>
    <row r="101" spans="1:8" x14ac:dyDescent="0.2">
      <c r="A101" s="151" t="s">
        <v>43</v>
      </c>
      <c r="B101" s="262" t="s">
        <v>371</v>
      </c>
      <c r="C101" s="260"/>
      <c r="D101" s="260"/>
      <c r="E101" s="260"/>
      <c r="F101" s="260"/>
      <c r="G101" s="260"/>
      <c r="H101" s="261"/>
    </row>
    <row r="102" spans="1:8" x14ac:dyDescent="0.2">
      <c r="A102" s="151" t="s">
        <v>44</v>
      </c>
      <c r="B102" s="262"/>
      <c r="C102" s="260"/>
      <c r="D102" s="260"/>
      <c r="E102" s="260"/>
      <c r="F102" s="260"/>
      <c r="G102" s="260"/>
      <c r="H102" s="261"/>
    </row>
    <row r="103" spans="1:8" ht="12.75" customHeight="1" x14ac:dyDescent="0.2">
      <c r="A103" s="151"/>
      <c r="B103" s="260"/>
      <c r="C103" s="260"/>
      <c r="D103" s="260"/>
      <c r="E103" s="260"/>
      <c r="F103" s="260"/>
      <c r="G103" s="260"/>
      <c r="H103" s="261"/>
    </row>
    <row r="104" spans="1:8" x14ac:dyDescent="0.2">
      <c r="A104" s="151" t="s">
        <v>45</v>
      </c>
      <c r="B104" s="262" t="s">
        <v>372</v>
      </c>
      <c r="C104" s="260"/>
      <c r="D104" s="260"/>
      <c r="E104" s="260"/>
      <c r="F104" s="260"/>
      <c r="G104" s="260"/>
      <c r="H104" s="261"/>
    </row>
    <row r="105" spans="1:8" ht="14.25" customHeight="1" x14ac:dyDescent="0.2">
      <c r="A105" s="151"/>
      <c r="B105" s="260"/>
      <c r="C105" s="260"/>
      <c r="D105" s="260"/>
      <c r="E105" s="260"/>
      <c r="F105" s="260"/>
      <c r="G105" s="260"/>
      <c r="H105" s="261"/>
    </row>
    <row r="106" spans="1:8" x14ac:dyDescent="0.2">
      <c r="A106" s="151" t="s">
        <v>46</v>
      </c>
      <c r="B106" s="262" t="s">
        <v>373</v>
      </c>
      <c r="C106" s="260"/>
      <c r="D106" s="260"/>
      <c r="E106" s="260"/>
      <c r="F106" s="260"/>
      <c r="G106" s="260"/>
      <c r="H106" s="261"/>
    </row>
    <row r="107" spans="1:8" ht="12.75" customHeight="1" x14ac:dyDescent="0.2">
      <c r="A107" s="151"/>
      <c r="B107" s="260"/>
      <c r="C107" s="260"/>
      <c r="D107" s="260"/>
      <c r="E107" s="260"/>
      <c r="F107" s="260"/>
      <c r="G107" s="260"/>
      <c r="H107" s="261"/>
    </row>
    <row r="108" spans="1:8" x14ac:dyDescent="0.2">
      <c r="A108" s="151" t="s">
        <v>47</v>
      </c>
      <c r="B108" s="262" t="s">
        <v>374</v>
      </c>
      <c r="C108" s="260"/>
      <c r="D108" s="260"/>
      <c r="E108" s="260"/>
      <c r="F108" s="260"/>
      <c r="G108" s="260"/>
      <c r="H108" s="261"/>
    </row>
    <row r="109" spans="1:8" ht="12.75" customHeight="1" x14ac:dyDescent="0.2">
      <c r="A109" s="151"/>
      <c r="B109" s="260"/>
      <c r="C109" s="260"/>
      <c r="D109" s="260"/>
      <c r="E109" s="260"/>
      <c r="F109" s="260"/>
      <c r="G109" s="260"/>
      <c r="H109" s="261"/>
    </row>
    <row r="110" spans="1:8" x14ac:dyDescent="0.2">
      <c r="A110" s="151" t="s">
        <v>48</v>
      </c>
      <c r="B110" s="262" t="s">
        <v>375</v>
      </c>
      <c r="C110" s="260"/>
      <c r="D110" s="260"/>
      <c r="E110" s="260"/>
      <c r="F110" s="260"/>
      <c r="G110" s="260"/>
      <c r="H110" s="261"/>
    </row>
    <row r="111" spans="1:8" ht="12.75" customHeight="1" x14ac:dyDescent="0.2">
      <c r="A111" s="151"/>
      <c r="B111" s="260"/>
      <c r="C111" s="260"/>
      <c r="D111" s="260"/>
      <c r="E111" s="260"/>
      <c r="F111" s="260"/>
      <c r="G111" s="260"/>
      <c r="H111" s="261"/>
    </row>
    <row r="112" spans="1:8" x14ac:dyDescent="0.2">
      <c r="A112" s="151" t="s">
        <v>49</v>
      </c>
      <c r="B112" s="262" t="s">
        <v>376</v>
      </c>
      <c r="C112" s="260"/>
      <c r="D112" s="260"/>
      <c r="E112" s="260"/>
      <c r="F112" s="260"/>
      <c r="G112" s="260"/>
      <c r="H112" s="261"/>
    </row>
    <row r="113" spans="1:8" x14ac:dyDescent="0.2">
      <c r="A113" s="151"/>
      <c r="B113" s="260"/>
      <c r="C113" s="260"/>
      <c r="D113" s="260"/>
      <c r="E113" s="260"/>
      <c r="F113" s="260"/>
      <c r="G113" s="260"/>
      <c r="H113" s="261"/>
    </row>
    <row r="114" spans="1:8" x14ac:dyDescent="0.2">
      <c r="A114" s="238" t="s">
        <v>50</v>
      </c>
      <c r="B114" s="266" t="s">
        <v>377</v>
      </c>
      <c r="C114" s="266"/>
      <c r="D114" s="266"/>
      <c r="E114" s="266"/>
      <c r="F114" s="266"/>
      <c r="G114" s="266"/>
      <c r="H114" s="267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95" t="s">
        <v>378</v>
      </c>
      <c r="B121" s="140"/>
      <c r="C121" s="140"/>
      <c r="D121" s="140"/>
      <c r="E121" s="140"/>
      <c r="F121" s="140"/>
      <c r="G121" s="140"/>
      <c r="H121" s="271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0" t="s">
        <v>51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142" t="s">
        <v>52</v>
      </c>
      <c r="B125" s="246" t="s">
        <v>361</v>
      </c>
      <c r="C125" s="149" t="s">
        <v>53</v>
      </c>
      <c r="D125" s="227" t="s">
        <v>389</v>
      </c>
      <c r="E125" s="1"/>
      <c r="F125" s="1"/>
      <c r="G125" s="1"/>
      <c r="H125" s="143"/>
    </row>
    <row r="126" spans="1:8" x14ac:dyDescent="0.2">
      <c r="A126" s="142"/>
      <c r="B126" s="1"/>
      <c r="C126" s="153"/>
      <c r="D126" s="1"/>
      <c r="E126" s="1"/>
      <c r="F126" s="1"/>
      <c r="G126" s="1"/>
      <c r="H126" s="143"/>
    </row>
    <row r="127" spans="1:8" x14ac:dyDescent="0.2">
      <c r="A127" s="142" t="s">
        <v>54</v>
      </c>
      <c r="B127" s="1"/>
      <c r="C127" s="141" t="str">
        <f>H50</f>
        <v>175. 49 M2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1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5"/>
      <c r="D136" s="1"/>
      <c r="E136" s="1"/>
      <c r="F136" s="1"/>
      <c r="G136" s="1"/>
      <c r="H136" s="143"/>
    </row>
    <row r="137" spans="1:8" x14ac:dyDescent="0.2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 x14ac:dyDescent="0.2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 x14ac:dyDescent="0.2">
      <c r="A139" s="142"/>
      <c r="B139" s="1"/>
      <c r="C139" s="1"/>
      <c r="D139" s="227"/>
      <c r="E139" s="1"/>
      <c r="F139" s="1"/>
      <c r="G139" s="1"/>
      <c r="H139" s="143"/>
    </row>
    <row r="140" spans="1:8" x14ac:dyDescent="0.2">
      <c r="A140" s="142"/>
      <c r="B140" s="227"/>
      <c r="C140" s="248"/>
      <c r="D140" s="1"/>
      <c r="E140" s="145"/>
      <c r="F140" s="1"/>
      <c r="G140" s="1"/>
      <c r="H140" s="143"/>
    </row>
    <row r="141" spans="1:8" x14ac:dyDescent="0.2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 x14ac:dyDescent="0.2">
      <c r="A142" s="142"/>
      <c r="B142" s="1"/>
      <c r="C142" s="1"/>
      <c r="D142" s="241"/>
      <c r="E142" s="1"/>
      <c r="F142" s="1"/>
      <c r="G142" s="1"/>
      <c r="H142" s="143"/>
    </row>
    <row r="143" spans="1:8" ht="15" x14ac:dyDescent="0.25">
      <c r="A143" s="142"/>
      <c r="B143" s="1"/>
      <c r="C143" s="245"/>
      <c r="D143" s="1"/>
      <c r="E143" s="1"/>
      <c r="F143" s="1" t="s">
        <v>83</v>
      </c>
      <c r="G143" s="296"/>
      <c r="H143" s="143"/>
    </row>
    <row r="144" spans="1:8" ht="15" x14ac:dyDescent="0.2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 x14ac:dyDescent="0.2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 x14ac:dyDescent="0.2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 x14ac:dyDescent="0.2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 x14ac:dyDescent="0.2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 x14ac:dyDescent="0.2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 x14ac:dyDescent="0.2">
      <c r="A160" s="256"/>
      <c r="C160" s="257" t="s">
        <v>379</v>
      </c>
      <c r="E160" s="257" t="s">
        <v>380</v>
      </c>
      <c r="G160" s="257" t="s">
        <v>363</v>
      </c>
    </row>
    <row r="161" spans="1:8" x14ac:dyDescent="0.2">
      <c r="A161" s="226"/>
      <c r="B161" s="225"/>
      <c r="C161" s="139"/>
      <c r="D161" s="225"/>
      <c r="E161" s="139"/>
      <c r="F161" s="225"/>
      <c r="G161" s="154"/>
      <c r="H161" s="225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 x14ac:dyDescent="0.2">
      <c r="A165" s="142" t="s">
        <v>329</v>
      </c>
      <c r="B165" s="1" t="s">
        <v>390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 x14ac:dyDescent="0.2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 x14ac:dyDescent="0.25">
      <c r="A181" s="160" t="s">
        <v>359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 x14ac:dyDescent="0.2">
      <c r="A182" s="163"/>
      <c r="B182" s="251">
        <v>175.49</v>
      </c>
      <c r="C182" s="230">
        <v>2000</v>
      </c>
      <c r="D182" s="165">
        <v>0</v>
      </c>
      <c r="E182" s="272" t="s">
        <v>353</v>
      </c>
      <c r="F182" s="273"/>
      <c r="G182" s="231">
        <v>2000</v>
      </c>
      <c r="H182" s="232">
        <f>G182*B182</f>
        <v>350980</v>
      </c>
    </row>
    <row r="183" spans="1:8" x14ac:dyDescent="0.2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 x14ac:dyDescent="0.2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 x14ac:dyDescent="0.2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 x14ac:dyDescent="0.25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 x14ac:dyDescent="0.2">
      <c r="A187" s="173" t="s">
        <v>64</v>
      </c>
      <c r="B187" s="174">
        <f>SUM(B182:B186)</f>
        <v>175.49</v>
      </c>
      <c r="C187" s="1"/>
      <c r="D187" s="1"/>
      <c r="E187" s="149"/>
      <c r="F187" s="129"/>
      <c r="G187" s="149" t="s">
        <v>344</v>
      </c>
      <c r="H187" s="233">
        <f>H182+H183+H184</f>
        <v>350980</v>
      </c>
    </row>
    <row r="188" spans="1:8" ht="12.75" hidden="1" customHeight="1" x14ac:dyDescent="0.2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350980</v>
      </c>
    </row>
    <row r="189" spans="1:8" x14ac:dyDescent="0.2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350980</v>
      </c>
    </row>
    <row r="190" spans="1:8" x14ac:dyDescent="0.2">
      <c r="A190" s="176"/>
      <c r="B190" s="1"/>
      <c r="C190" s="1"/>
      <c r="D190" s="1"/>
      <c r="E190" s="129"/>
      <c r="F190" s="1"/>
      <c r="G190" s="1"/>
      <c r="H190" s="179"/>
    </row>
    <row r="191" spans="1:8" ht="13.5" thickBot="1" x14ac:dyDescent="0.25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 x14ac:dyDescent="0.25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 x14ac:dyDescent="0.2">
      <c r="A193" s="258" t="s">
        <v>381</v>
      </c>
      <c r="B193" s="229">
        <v>350</v>
      </c>
      <c r="C193" s="230">
        <v>1170</v>
      </c>
      <c r="D193" s="185"/>
      <c r="E193" s="290"/>
      <c r="F193" s="278"/>
      <c r="G193" s="235"/>
      <c r="H193" s="234">
        <f>B193*C193</f>
        <v>409500</v>
      </c>
    </row>
    <row r="194" spans="1:8" x14ac:dyDescent="0.2">
      <c r="A194" s="258"/>
      <c r="B194" s="229"/>
      <c r="C194" s="230"/>
      <c r="D194" s="185"/>
      <c r="E194" s="188"/>
      <c r="F194" s="269"/>
      <c r="G194" s="292"/>
      <c r="H194" s="234"/>
    </row>
    <row r="195" spans="1:8" x14ac:dyDescent="0.2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 x14ac:dyDescent="0.2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 x14ac:dyDescent="0.25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 x14ac:dyDescent="0.2">
      <c r="A198" s="173" t="s">
        <v>64</v>
      </c>
      <c r="B198" s="174">
        <f>SUM(B193:B197)</f>
        <v>350</v>
      </c>
      <c r="C198" s="195"/>
      <c r="D198" s="1"/>
      <c r="E198" s="1"/>
      <c r="F198" s="129"/>
      <c r="G198" s="149" t="s">
        <v>71</v>
      </c>
      <c r="H198" s="236">
        <f>SUM(H193:H197)</f>
        <v>409500</v>
      </c>
    </row>
    <row r="199" spans="1:8" ht="12.75" hidden="1" customHeight="1" x14ac:dyDescent="0.2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409500</v>
      </c>
    </row>
    <row r="200" spans="1:8" x14ac:dyDescent="0.2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409500</v>
      </c>
    </row>
    <row r="201" spans="1:8" x14ac:dyDescent="0.2">
      <c r="A201" s="176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 x14ac:dyDescent="0.25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 x14ac:dyDescent="0.2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 x14ac:dyDescent="0.2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 x14ac:dyDescent="0.2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 x14ac:dyDescent="0.2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 x14ac:dyDescent="0.25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 x14ac:dyDescent="0.2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 x14ac:dyDescent="0.2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 x14ac:dyDescent="0.2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 x14ac:dyDescent="0.2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 x14ac:dyDescent="0.2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760480</v>
      </c>
    </row>
    <row r="215" spans="1:8" x14ac:dyDescent="0.2">
      <c r="A215" s="176" t="str">
        <f>Hoja2!A7</f>
        <v xml:space="preserve"> SETECIENTOS  SESENTA  MIL  CUATROCIENTOS  OCHENTA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 x14ac:dyDescent="0.25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 x14ac:dyDescent="0.2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 x14ac:dyDescent="0.2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 x14ac:dyDescent="0.2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 x14ac:dyDescent="0.2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 x14ac:dyDescent="0.2">
      <c r="A231" s="1"/>
      <c r="B231" s="228"/>
      <c r="C231" s="1"/>
      <c r="D231" s="1"/>
      <c r="E231" s="228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297" t="s">
        <v>338</v>
      </c>
      <c r="B235" s="298"/>
      <c r="C235" s="298"/>
      <c r="D235" s="298"/>
      <c r="E235" s="298"/>
      <c r="F235" s="298"/>
      <c r="G235" s="298"/>
      <c r="H235" s="299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297" t="s">
        <v>328</v>
      </c>
      <c r="B237" s="298"/>
      <c r="C237" s="298"/>
      <c r="D237" s="298"/>
      <c r="E237" s="298"/>
      <c r="F237" s="298"/>
      <c r="G237" s="298"/>
      <c r="H237" s="299"/>
    </row>
    <row r="238" spans="1:8" x14ac:dyDescent="0.2">
      <c r="A238" s="220"/>
      <c r="B238" s="221"/>
      <c r="C238" s="221"/>
      <c r="D238" s="221"/>
      <c r="E238" s="221"/>
      <c r="F238" s="221"/>
      <c r="G238" s="221"/>
      <c r="H238" s="222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 x14ac:dyDescent="0.2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 x14ac:dyDescent="0.2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 x14ac:dyDescent="0.2">
      <c r="A258" s="142"/>
      <c r="B258" s="1"/>
      <c r="C258" s="227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7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7"/>
      <c r="H263" s="143"/>
    </row>
    <row r="264" spans="1:8" x14ac:dyDescent="0.2">
      <c r="A264" s="142"/>
      <c r="B264" s="1"/>
      <c r="C264" s="1"/>
      <c r="D264" s="1"/>
      <c r="E264" s="1"/>
      <c r="F264" s="1"/>
      <c r="G264" s="247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7"/>
      <c r="H266" s="143"/>
    </row>
    <row r="267" spans="1:8" x14ac:dyDescent="0.2">
      <c r="A267" s="253"/>
      <c r="B267" s="254"/>
      <c r="C267" s="254"/>
      <c r="D267" s="254"/>
      <c r="E267" s="254"/>
      <c r="F267" s="254"/>
      <c r="G267" s="254"/>
      <c r="H267" s="255"/>
    </row>
    <row r="268" spans="1:8" x14ac:dyDescent="0.2">
      <c r="A268" s="150"/>
      <c r="B268" s="1"/>
      <c r="C268" s="227"/>
      <c r="D268" s="1"/>
      <c r="E268" s="227"/>
      <c r="F268" s="1"/>
      <c r="G268" s="227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3"/>
      <c r="B273" s="254"/>
      <c r="C273" s="254"/>
      <c r="D273" s="254"/>
      <c r="E273" s="254"/>
      <c r="F273" s="254"/>
      <c r="G273" s="254"/>
      <c r="H273" s="255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7"/>
      <c r="C277" s="1"/>
      <c r="D277" s="1"/>
      <c r="E277" s="1"/>
      <c r="F277" s="1"/>
      <c r="G277" s="227"/>
      <c r="H277" s="143"/>
    </row>
    <row r="278" spans="1:8" x14ac:dyDescent="0.2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7"/>
      <c r="C279" s="1"/>
      <c r="D279" s="1"/>
      <c r="E279" s="247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84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0</v>
      </c>
      <c r="D3" s="5">
        <f>TRUNC(A5,-5)</f>
        <v>700000</v>
      </c>
      <c r="E3" s="5">
        <f>TRUNC(A5,-4)</f>
        <v>760000</v>
      </c>
      <c r="F3" s="5">
        <f>TRUNC(A5,-3)</f>
        <v>760000</v>
      </c>
      <c r="G3" s="5">
        <f>TRUNC(A5,-2)</f>
        <v>760400</v>
      </c>
      <c r="H3" s="5">
        <f>TRUNC(A5,-1)</f>
        <v>760480</v>
      </c>
      <c r="I3" s="5">
        <f>TRUNC(A5,0)</f>
        <v>760480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0</v>
      </c>
      <c r="D4" s="7">
        <f>(D3-C3)/100000</f>
        <v>7</v>
      </c>
      <c r="E4" s="7">
        <f>(E3-D3)/10000</f>
        <v>6</v>
      </c>
      <c r="F4" s="7">
        <f>(F3-E3)/1000</f>
        <v>0</v>
      </c>
      <c r="G4" s="7">
        <f>(G3-F3)/100</f>
        <v>4</v>
      </c>
      <c r="H4" s="7">
        <f>(H3-G3)/10</f>
        <v>8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760480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SETECIENTOS  SESENTA  MIL  CUATROCIENTOS  OCHENTA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 x14ac:dyDescent="0.2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 xml:space="preserve"> CUATROCIENTOS </v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 xml:space="preserve"> SESENTA </v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 xml:space="preserve"> SETECIENTOS </v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 xml:space="preserve"> OCHENTA </v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/>
      </c>
      <c r="I22" s="31" t="str">
        <f>I12&amp;I13&amp;I14&amp;I15&amp;I16&amp;I17&amp;I18&amp;I19&amp;I20</f>
        <v xml:space="preserve"> SETECIENTOS </v>
      </c>
      <c r="J22" s="31" t="str">
        <f>J12&amp;J13&amp;J14&amp;J15&amp;J16&amp;J17&amp;J18&amp;J19&amp;J20</f>
        <v xml:space="preserve"> SESENTA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CUATROCIENTOS </v>
      </c>
      <c r="O22" s="31" t="str">
        <f>O12&amp;O13&amp;O14&amp;O15&amp;O16&amp;O17&amp;O18&amp;O19&amp;O20</f>
        <v xml:space="preserve"> OCHENTA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SETECIENTOS  SESENTA  MIL  CUATROCIENTOS  OCHENTA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148</v>
      </c>
      <c r="C2" s="44" t="s">
        <v>149</v>
      </c>
      <c r="D2" s="45"/>
      <c r="E2" s="46"/>
    </row>
    <row r="3" spans="2:6" x14ac:dyDescent="0.2">
      <c r="B3" s="47" t="s">
        <v>150</v>
      </c>
      <c r="C3" s="48" t="s">
        <v>151</v>
      </c>
      <c r="D3" s="48"/>
      <c r="E3" s="49"/>
    </row>
    <row r="4" spans="2:6" x14ac:dyDescent="0.2">
      <c r="B4" s="50" t="s">
        <v>152</v>
      </c>
      <c r="C4" s="48" t="s">
        <v>153</v>
      </c>
      <c r="D4" s="48"/>
      <c r="E4" s="49"/>
    </row>
    <row r="5" spans="2:6" x14ac:dyDescent="0.2">
      <c r="B5" s="47" t="s">
        <v>154</v>
      </c>
      <c r="C5" s="48" t="s">
        <v>155</v>
      </c>
      <c r="D5" s="48"/>
      <c r="E5" s="49"/>
    </row>
    <row r="6" spans="2:6" x14ac:dyDescent="0.2">
      <c r="B6" s="51" t="s">
        <v>156</v>
      </c>
      <c r="C6" s="52" t="s">
        <v>157</v>
      </c>
      <c r="D6" s="53"/>
      <c r="E6" s="54"/>
    </row>
    <row r="7" spans="2:6" x14ac:dyDescent="0.2">
      <c r="B7" s="302" t="s">
        <v>158</v>
      </c>
      <c r="C7" s="302"/>
      <c r="D7" s="302"/>
      <c r="E7" s="302"/>
    </row>
    <row r="8" spans="2:6" x14ac:dyDescent="0.2">
      <c r="B8" s="303" t="s">
        <v>159</v>
      </c>
      <c r="C8" s="304"/>
      <c r="D8" s="304"/>
      <c r="E8" s="305"/>
    </row>
    <row r="9" spans="2:6" x14ac:dyDescent="0.2">
      <c r="B9" s="55" t="s">
        <v>160</v>
      </c>
      <c r="C9" s="56">
        <v>1</v>
      </c>
      <c r="D9" s="57"/>
      <c r="E9" s="58"/>
    </row>
    <row r="10" spans="2:6" x14ac:dyDescent="0.2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 x14ac:dyDescent="0.2">
      <c r="B11" s="59" t="s">
        <v>165</v>
      </c>
      <c r="C11" s="60" t="s">
        <v>166</v>
      </c>
      <c r="D11" s="63"/>
      <c r="E11" s="64"/>
    </row>
    <row r="12" spans="2:6" x14ac:dyDescent="0.2">
      <c r="B12" s="59" t="s">
        <v>167</v>
      </c>
      <c r="C12" s="60" t="s">
        <v>168</v>
      </c>
      <c r="D12" s="63"/>
      <c r="E12" s="64"/>
    </row>
    <row r="13" spans="2:6" x14ac:dyDescent="0.2">
      <c r="B13" s="59" t="s">
        <v>169</v>
      </c>
      <c r="C13" s="65" t="s">
        <v>170</v>
      </c>
      <c r="D13" s="60"/>
      <c r="E13" s="66"/>
      <c r="F13" s="67"/>
    </row>
    <row r="14" spans="2:6" x14ac:dyDescent="0.2">
      <c r="B14" s="59" t="s">
        <v>171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172</v>
      </c>
      <c r="C15" s="306" t="s">
        <v>173</v>
      </c>
      <c r="D15" s="307"/>
      <c r="E15" s="308"/>
    </row>
    <row r="16" spans="2:6" x14ac:dyDescent="0.2">
      <c r="B16" s="70" t="s">
        <v>174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3" t="s">
        <v>175</v>
      </c>
      <c r="C18" s="304"/>
      <c r="D18" s="304"/>
      <c r="E18" s="305"/>
    </row>
    <row r="19" spans="2:34" x14ac:dyDescent="0.2">
      <c r="B19" s="73" t="s">
        <v>176</v>
      </c>
      <c r="C19" s="310" t="str">
        <f>D34</f>
        <v>Habitacional y comercial de 1er orden .</v>
      </c>
      <c r="D19" s="310"/>
      <c r="E19" s="311"/>
    </row>
    <row r="20" spans="2:34" x14ac:dyDescent="0.2">
      <c r="B20" s="73" t="s">
        <v>177</v>
      </c>
      <c r="C20" s="76">
        <f>H34</f>
        <v>0.95</v>
      </c>
      <c r="D20" s="74"/>
      <c r="E20" s="75"/>
    </row>
    <row r="21" spans="2:34" x14ac:dyDescent="0.2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180</v>
      </c>
      <c r="C23" s="312" t="s">
        <v>181</v>
      </c>
      <c r="D23" s="312"/>
      <c r="E23" s="313"/>
    </row>
    <row r="24" spans="2:34" x14ac:dyDescent="0.2">
      <c r="B24" s="73"/>
      <c r="C24" s="312"/>
      <c r="D24" s="312"/>
      <c r="E24" s="313"/>
    </row>
    <row r="25" spans="2:34" x14ac:dyDescent="0.2">
      <c r="B25" s="73"/>
      <c r="C25" s="312"/>
      <c r="D25" s="312"/>
      <c r="E25" s="313"/>
    </row>
    <row r="26" spans="2:34" x14ac:dyDescent="0.2">
      <c r="B26" s="73"/>
      <c r="C26" s="312"/>
      <c r="D26" s="312"/>
      <c r="E26" s="313"/>
    </row>
    <row r="27" spans="2:34" x14ac:dyDescent="0.2">
      <c r="B27" s="77" t="s">
        <v>182</v>
      </c>
      <c r="C27" s="78"/>
      <c r="D27" s="79" t="s">
        <v>183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 x14ac:dyDescent="0.25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 x14ac:dyDescent="0.2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 x14ac:dyDescent="0.2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9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 x14ac:dyDescent="0.2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9" t="s">
        <v>303</v>
      </c>
      <c r="P38" s="309"/>
      <c r="S38" s="309" t="s">
        <v>304</v>
      </c>
      <c r="U38" s="114" t="s">
        <v>305</v>
      </c>
      <c r="W38" s="114" t="s">
        <v>306</v>
      </c>
    </row>
    <row r="39" spans="1:34" s="114" customFormat="1" x14ac:dyDescent="0.2">
      <c r="B39" s="114" t="s">
        <v>307</v>
      </c>
      <c r="C39" s="114" t="s">
        <v>308</v>
      </c>
      <c r="D39" s="114" t="s">
        <v>309</v>
      </c>
      <c r="G39" s="309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9"/>
      <c r="P39" s="309"/>
      <c r="S39" s="309"/>
      <c r="U39" s="114" t="s">
        <v>313</v>
      </c>
      <c r="W39" s="114" t="s">
        <v>251</v>
      </c>
    </row>
    <row r="40" spans="1:34" s="114" customFormat="1" x14ac:dyDescent="0.2">
      <c r="C40" s="114" t="s">
        <v>314</v>
      </c>
      <c r="D40" s="114" t="s">
        <v>315</v>
      </c>
      <c r="G40" s="309"/>
      <c r="H40" s="118">
        <v>0.75</v>
      </c>
      <c r="I40" s="114" t="s">
        <v>316</v>
      </c>
      <c r="O40" s="309"/>
      <c r="S40" s="309"/>
      <c r="U40" s="309" t="s">
        <v>317</v>
      </c>
    </row>
    <row r="41" spans="1:34" s="114" customFormat="1" x14ac:dyDescent="0.2">
      <c r="G41" s="114" t="s">
        <v>318</v>
      </c>
      <c r="H41" s="118">
        <v>0.7</v>
      </c>
      <c r="U41" s="309"/>
    </row>
    <row r="42" spans="1:34" s="114" customFormat="1" x14ac:dyDescent="0.2">
      <c r="H42" s="119">
        <v>0.65</v>
      </c>
      <c r="U42" s="309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319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2"/>
  <sheetViews>
    <sheetView workbookViewId="0">
      <selection activeCell="K23" sqref="K23"/>
    </sheetView>
  </sheetViews>
  <sheetFormatPr baseColWidth="10" defaultRowHeight="12.75" x14ac:dyDescent="0.2"/>
  <sheetData>
    <row r="32" spans="8:8" ht="15" x14ac:dyDescent="0.25">
      <c r="H32" s="296"/>
    </row>
  </sheetData>
  <pageMargins left="0.7" right="0.7" top="0.75" bottom="0.75" header="0.3" footer="0.3"/>
  <pageSetup paperSize="9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2010-02-25T16:14:35Z</cp:lastPrinted>
  <dcterms:created xsi:type="dcterms:W3CDTF">1999-03-21T10:09:47Z</dcterms:created>
  <dcterms:modified xsi:type="dcterms:W3CDTF">2015-08-08T18:13:13Z</dcterms:modified>
</cp:coreProperties>
</file>